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15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6" i="1" l="1"/>
  <c r="L37" i="1"/>
  <c r="C43" i="1" s="1"/>
  <c r="L38" i="1"/>
  <c r="L35" i="1"/>
  <c r="C41" i="1"/>
  <c r="D41" i="1"/>
  <c r="E41" i="1"/>
  <c r="F41" i="1"/>
  <c r="G41" i="1"/>
  <c r="H41" i="1"/>
  <c r="I41" i="1"/>
  <c r="J41" i="1"/>
  <c r="C42" i="1"/>
  <c r="D42" i="1"/>
  <c r="E42" i="1"/>
  <c r="F42" i="1"/>
  <c r="G42" i="1"/>
  <c r="H42" i="1"/>
  <c r="I42" i="1"/>
  <c r="J42" i="1"/>
  <c r="D43" i="1"/>
  <c r="F43" i="1"/>
  <c r="H43" i="1"/>
  <c r="J43" i="1"/>
  <c r="C44" i="1"/>
  <c r="D44" i="1"/>
  <c r="E44" i="1"/>
  <c r="F44" i="1"/>
  <c r="G44" i="1"/>
  <c r="H44" i="1"/>
  <c r="I44" i="1"/>
  <c r="J44" i="1"/>
  <c r="C35" i="1"/>
  <c r="D35" i="1"/>
  <c r="E35" i="1"/>
  <c r="F35" i="1"/>
  <c r="G35" i="1"/>
  <c r="H35" i="1"/>
  <c r="I35" i="1"/>
  <c r="J35" i="1"/>
  <c r="C36" i="1"/>
  <c r="D36" i="1"/>
  <c r="E36" i="1"/>
  <c r="F36" i="1"/>
  <c r="G36" i="1"/>
  <c r="H36" i="1"/>
  <c r="I36" i="1"/>
  <c r="J36" i="1"/>
  <c r="C37" i="1"/>
  <c r="D37" i="1"/>
  <c r="E37" i="1"/>
  <c r="F37" i="1"/>
  <c r="G37" i="1"/>
  <c r="H37" i="1"/>
  <c r="I37" i="1"/>
  <c r="J37" i="1"/>
  <c r="C38" i="1"/>
  <c r="D38" i="1"/>
  <c r="E38" i="1"/>
  <c r="F38" i="1"/>
  <c r="G38" i="1"/>
  <c r="H38" i="1"/>
  <c r="I38" i="1"/>
  <c r="J38" i="1"/>
  <c r="B36" i="1"/>
  <c r="B37" i="1"/>
  <c r="B38" i="1"/>
  <c r="B35" i="1"/>
  <c r="I43" i="1" l="1"/>
  <c r="G43" i="1"/>
  <c r="E43" i="1"/>
  <c r="B43" i="1"/>
  <c r="B42" i="1"/>
  <c r="B44" i="1"/>
  <c r="B41" i="1"/>
  <c r="L43" i="1" l="1"/>
  <c r="L44" i="1"/>
  <c r="L42" i="1"/>
  <c r="L41" i="1"/>
</calcChain>
</file>

<file path=xl/sharedStrings.xml><?xml version="1.0" encoding="utf-8"?>
<sst xmlns="http://schemas.openxmlformats.org/spreadsheetml/2006/main" count="109" uniqueCount="94">
  <si>
    <t>Name</t>
  </si>
  <si>
    <t>CPU</t>
  </si>
  <si>
    <t>Cores</t>
  </si>
  <si>
    <t>Speed (GHz)</t>
  </si>
  <si>
    <t>RAM (GB)</t>
  </si>
  <si>
    <t>HDD (GB)</t>
  </si>
  <si>
    <t>Weight (lbs)</t>
  </si>
  <si>
    <t>Pentium B940</t>
  </si>
  <si>
    <t>Intel</t>
  </si>
  <si>
    <t>CPU Brand</t>
  </si>
  <si>
    <t>Threads</t>
  </si>
  <si>
    <t>PRICE</t>
  </si>
  <si>
    <t>HP Envy 15z</t>
  </si>
  <si>
    <t>A8-5550M</t>
  </si>
  <si>
    <t>Screen (in.)</t>
  </si>
  <si>
    <t>OS</t>
  </si>
  <si>
    <t>Windows 7</t>
  </si>
  <si>
    <t>i3-3110M</t>
  </si>
  <si>
    <t>Cache (M)</t>
  </si>
  <si>
    <t>HP 250 G2</t>
  </si>
  <si>
    <t>Pentium 2020M</t>
  </si>
  <si>
    <t>http://www.newegg.com/Product/Product.aspx?Item=N82E16834258152</t>
  </si>
  <si>
    <t>Lenovo Thinkpad E545 20B20011US</t>
  </si>
  <si>
    <t>http://www.amazon.com/Lenovo-Thinkpad-20B20011US-15-6-Inch-Laptop/dp/B00FU83YWS/ref=cm_cr_pr_product_top</t>
  </si>
  <si>
    <t>Windows 7 + 8</t>
  </si>
  <si>
    <t>http://www.rakuten.com/prod/hp-250-g2-15-6-led-notebook-intel-pentium-2020m-2-40-ghz-black/258598480.html?listingId=353609799&amp;sclid=pla_google_SOCALDEAL&amp;adid=29963&amp;gclid=CLvKh8-zl8ECFcRAMgodZ2wABw</t>
  </si>
  <si>
    <t>Windows 8</t>
  </si>
  <si>
    <t>Windows 8.1</t>
  </si>
  <si>
    <t>REFURBISHED</t>
  </si>
  <si>
    <t>HP Pavilion TouchSmart 15-n287cl</t>
  </si>
  <si>
    <t>http://www.staples.com/Refurbished-HP-Pavilion-TouchSmart-15-n287cl-Laptop-156-1TB-8GB-Memory-AMD/product_1189286    http://www.walmart.com/ip/HP-Refurbished-Modern-Silver-15.6-Envy-TouchSmart-E0L06UAR-ABA-Laptop-PC-with-AMD-Elite-Quad-Core-A10-5745M-Accelerated-Processor-6GB-Memory-Touchs/37550582</t>
  </si>
  <si>
    <t>http://store.hp.com/webapp/wcs/stores/servlet/us/en/hp-envy-15z-e1u67av-1</t>
  </si>
  <si>
    <t>DEALS15HP</t>
  </si>
  <si>
    <t>AMD (max 3.1 GHz)</t>
  </si>
  <si>
    <t>A10-5745M</t>
  </si>
  <si>
    <t>AMD (max 2.9 GHz)</t>
  </si>
  <si>
    <t>AMD (max 3.5 GHz)</t>
  </si>
  <si>
    <t>HP Pavilion 17t</t>
  </si>
  <si>
    <t>CURRENT</t>
  </si>
  <si>
    <t>http://store.hp.com/webapp/wcs/stores/servlet/PDPStdView?catalogId=10051&amp;jumpid=in_10151_10653_Home_PopularProducts_20141005_MarketingContent_68003&amp;productId=590651&amp;storeId=10151</t>
  </si>
  <si>
    <t>CPU Date</t>
  </si>
  <si>
    <t>GPU</t>
  </si>
  <si>
    <t>A6 5350M</t>
  </si>
  <si>
    <t>i3-4005U</t>
  </si>
  <si>
    <t>PC599Q4</t>
  </si>
  <si>
    <t>HP 15 - g063nr</t>
  </si>
  <si>
    <t>http://store.hp.com/webapp/wcs/stores/servlet/PDPStdView?urlRequestType=Base&amp;catalogId=10051&amp;categoryId=&amp;productId=541653&amp;urlLangId=-1&amp;langId=-1&amp;top_category=88337&amp;parent_category_rn=&amp;storeId=10151</t>
  </si>
  <si>
    <t>A8-6410</t>
  </si>
  <si>
    <t>AMD (max 2.4 GHz)</t>
  </si>
  <si>
    <t>Sandy Bridge</t>
  </si>
  <si>
    <t>350-1100</t>
  </si>
  <si>
    <t>620-775</t>
  </si>
  <si>
    <t>Core (MHz)</t>
  </si>
  <si>
    <t>Ivy Bridge</t>
  </si>
  <si>
    <t>350-1350</t>
  </si>
  <si>
    <t>533-720</t>
  </si>
  <si>
    <t>GCN</t>
  </si>
  <si>
    <t>Terascale 3</t>
  </si>
  <si>
    <t>Architecture</t>
  </si>
  <si>
    <t>Haswell</t>
  </si>
  <si>
    <t>200-1100</t>
  </si>
  <si>
    <t>GCN 1.1</t>
  </si>
  <si>
    <t>Shader Cores</t>
  </si>
  <si>
    <t>Technology (nm)</t>
  </si>
  <si>
    <t>$15 discounted</t>
  </si>
  <si>
    <t>DirectCompute BM</t>
  </si>
  <si>
    <t>Passmark BM</t>
  </si>
  <si>
    <t>CPU ($/BM)</t>
  </si>
  <si>
    <t>GPU ($/BM)</t>
  </si>
  <si>
    <t>RAM ($/GB)</t>
  </si>
  <si>
    <t>Notes:</t>
  </si>
  <si>
    <t>Red: Worst</t>
  </si>
  <si>
    <t>Green: Best</t>
  </si>
  <si>
    <t>Weight ($*lbs.)</t>
  </si>
  <si>
    <t>RAM</t>
  </si>
  <si>
    <t>Weight</t>
  </si>
  <si>
    <t>Comparisons To Category Average (Higher --&gt; Better)</t>
  </si>
  <si>
    <t>Raw Data Comparison (Lower --&gt; Better)</t>
  </si>
  <si>
    <t>Color Coding:</t>
  </si>
  <si>
    <t>Windows 7 Prof.</t>
  </si>
  <si>
    <t>i3-4000M</t>
  </si>
  <si>
    <t>HD Graphics 4600</t>
  </si>
  <si>
    <t>200-1350</t>
  </si>
  <si>
    <t>HP Probook 450 G1</t>
  </si>
  <si>
    <t>Windows 7 + 8 Pro</t>
  </si>
  <si>
    <t>http://www.newegg.com/Product/Product.aspx?Item=34-257-666</t>
  </si>
  <si>
    <t>Radeon HD 8450G</t>
  </si>
  <si>
    <t>HD Graphics 4400</t>
  </si>
  <si>
    <t>HD Graphics</t>
  </si>
  <si>
    <t>HD Graphics 4000</t>
  </si>
  <si>
    <t>Radeon R5</t>
  </si>
  <si>
    <t>Radeon HD 8400</t>
  </si>
  <si>
    <t>Radeon HD 8750M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</si>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</sst>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73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8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4" fontId="2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/>
    </xf>
    <xf numFmtId="44" fontId="0" fillId="0" borderId="3" xfId="1" applyFont="1" applyBorder="1" applyAlignment="1">
      <alignment vertical="center"/>
    </xf>
    <xf numFmtId="166" fontId="0" fillId="0" borderId="2" xfId="3" applyNumberFormat="1" applyFont="1" applyBorder="1" applyAlignment="1">
      <alignment vertical="center"/>
    </xf>
    <xf numFmtId="166" fontId="0" fillId="0" borderId="0" xfId="3" applyNumberFormat="1" applyFont="1" applyAlignment="1">
      <alignment vertical="center"/>
    </xf>
    <xf numFmtId="0" fontId="2" fillId="0" borderId="0" xfId="3" applyNumberFormat="1" applyFont="1" applyAlignment="1">
      <alignment horizontal="left" vertical="center"/>
    </xf>
    <xf numFmtId="0" fontId="7" fillId="0" borderId="2" xfId="0" applyFont="1" applyBorder="1" applyAlignment="1">
      <alignment vertical="center"/>
    </xf>
    <xf numFmtId="166" fontId="7" fillId="0" borderId="2" xfId="3" applyNumberFormat="1" applyFont="1" applyBorder="1" applyAlignment="1">
      <alignment vertical="center" wrapText="1"/>
    </xf>
    <xf numFmtId="166" fontId="7" fillId="0" borderId="2" xfId="3" applyNumberFormat="1" applyFont="1" applyBorder="1" applyAlignment="1">
      <alignment vertical="center"/>
    </xf>
    <xf numFmtId="173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0" fontId="0" fillId="0" borderId="7" xfId="4" applyNumberFormat="1" applyFont="1" applyBorder="1" applyAlignment="1">
      <alignment vertical="center"/>
    </xf>
    <xf numFmtId="10" fontId="0" fillId="0" borderId="8" xfId="4" applyNumberFormat="1" applyFont="1" applyBorder="1" applyAlignment="1">
      <alignment vertical="center"/>
    </xf>
    <xf numFmtId="10" fontId="0" fillId="0" borderId="9" xfId="4" applyNumberFormat="1" applyFont="1" applyBorder="1" applyAlignment="1">
      <alignment vertical="center"/>
    </xf>
    <xf numFmtId="10" fontId="0" fillId="0" borderId="10" xfId="4" applyNumberFormat="1" applyFont="1" applyBorder="1" applyAlignment="1">
      <alignment vertical="center"/>
    </xf>
    <xf numFmtId="10" fontId="0" fillId="0" borderId="11" xfId="4" applyNumberFormat="1" applyFont="1" applyBorder="1" applyAlignment="1">
      <alignment vertical="center"/>
    </xf>
    <xf numFmtId="10" fontId="0" fillId="0" borderId="12" xfId="4" applyNumberFormat="1" applyFont="1" applyBorder="1" applyAlignment="1">
      <alignment vertical="center"/>
    </xf>
    <xf numFmtId="10" fontId="0" fillId="0" borderId="13" xfId="4" applyNumberFormat="1" applyFont="1" applyBorder="1" applyAlignment="1">
      <alignment vertical="center"/>
    </xf>
    <xf numFmtId="10" fontId="0" fillId="0" borderId="14" xfId="4" applyNumberFormat="1" applyFont="1" applyBorder="1" applyAlignment="1">
      <alignment vertical="center"/>
    </xf>
    <xf numFmtId="10" fontId="0" fillId="0" borderId="15" xfId="4" applyNumberFormat="1" applyFont="1" applyBorder="1" applyAlignment="1">
      <alignment vertical="center"/>
    </xf>
    <xf numFmtId="173" fontId="2" fillId="0" borderId="7" xfId="0" applyNumberFormat="1" applyFont="1" applyBorder="1" applyAlignment="1">
      <alignment vertical="center"/>
    </xf>
    <xf numFmtId="173" fontId="2" fillId="0" borderId="8" xfId="0" applyNumberFormat="1" applyFont="1" applyBorder="1" applyAlignment="1">
      <alignment vertical="center"/>
    </xf>
    <xf numFmtId="173" fontId="2" fillId="0" borderId="9" xfId="0" applyNumberFormat="1" applyFont="1" applyBorder="1" applyAlignment="1">
      <alignment vertical="center"/>
    </xf>
    <xf numFmtId="173" fontId="2" fillId="0" borderId="10" xfId="0" applyNumberFormat="1" applyFont="1" applyBorder="1" applyAlignment="1">
      <alignment vertical="center"/>
    </xf>
    <xf numFmtId="173" fontId="2" fillId="0" borderId="11" xfId="0" applyNumberFormat="1" applyFont="1" applyBorder="1" applyAlignment="1">
      <alignment vertical="center"/>
    </xf>
    <xf numFmtId="173" fontId="2" fillId="0" borderId="12" xfId="0" applyNumberFormat="1" applyFont="1" applyBorder="1" applyAlignment="1">
      <alignment vertical="center"/>
    </xf>
    <xf numFmtId="173" fontId="2" fillId="0" borderId="13" xfId="0" applyNumberFormat="1" applyFont="1" applyBorder="1" applyAlignment="1">
      <alignment vertical="center"/>
    </xf>
    <xf numFmtId="173" fontId="2" fillId="0" borderId="14" xfId="0" applyNumberFormat="1" applyFont="1" applyBorder="1" applyAlignment="1">
      <alignment vertical="center"/>
    </xf>
    <xf numFmtId="173" fontId="2" fillId="0" borderId="15" xfId="0" applyNumberFormat="1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/>
    <xf numFmtId="0" fontId="0" fillId="3" borderId="16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8" fillId="0" borderId="0" xfId="0" applyFont="1" applyAlignment="1">
      <alignment horizontal="center" vertical="center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161925</xdr:rowOff>
    </xdr:from>
    <xdr:to>
      <xdr:col>6</xdr:col>
      <xdr:colOff>1130298</xdr:colOff>
      <xdr:row>0</xdr:row>
      <xdr:rowOff>866775</xdr:rowOff>
    </xdr:to>
    <xdr:pic>
      <xdr:nvPicPr>
        <xdr:cNvPr id="7" name="Picture 6" descr="HP 250 G2 (F7V84UT#ABA) Notebook Intel Core i3 3110M (2.40GHz) 4GB Memory 500GB HDD Intel HD Graphics 4000 15.6&quot; Windows ...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599" y="161925"/>
          <a:ext cx="939799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161924</xdr:colOff>
      <xdr:row>0</xdr:row>
      <xdr:rowOff>190499</xdr:rowOff>
    </xdr:from>
    <xdr:to>
      <xdr:col>9</xdr:col>
      <xdr:colOff>1012824</xdr:colOff>
      <xdr:row>0</xdr:row>
      <xdr:rowOff>828674</xdr:rowOff>
    </xdr:to>
    <xdr:pic>
      <xdr:nvPicPr>
        <xdr:cNvPr id="8" name="Picture 7" descr="HP 250 G2 (F7V84UT#ABA) Notebook Intel Core i3 3110M (2.40GHz) 4GB Memory 500GB HDD Intel HD Graphics 4000 15.6&quot; Windows ...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3649" y="190499"/>
          <a:ext cx="8509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152401</xdr:colOff>
      <xdr:row>0</xdr:row>
      <xdr:rowOff>38100</xdr:rowOff>
    </xdr:from>
    <xdr:to>
      <xdr:col>7</xdr:col>
      <xdr:colOff>1295401</xdr:colOff>
      <xdr:row>0</xdr:row>
      <xdr:rowOff>967740</xdr:rowOff>
    </xdr:to>
    <xdr:pic>
      <xdr:nvPicPr>
        <xdr:cNvPr id="13" name="Picture 12" descr="20B20011U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1" y="38100"/>
          <a:ext cx="114300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0</xdr:row>
      <xdr:rowOff>0</xdr:rowOff>
    </xdr:from>
    <xdr:to>
      <xdr:col>4</xdr:col>
      <xdr:colOff>1090067</xdr:colOff>
      <xdr:row>0</xdr:row>
      <xdr:rowOff>914400</xdr:rowOff>
    </xdr:to>
    <xdr:pic>
      <xdr:nvPicPr>
        <xdr:cNvPr id="17" name="largeProductImage" descr="Refurbished HP Pavilion TouchSmart 15-n287cl Laptop 15.6in., 1TB, 8GB Memory, AMD Elite Quad-Core, Win 8.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6" y="0"/>
          <a:ext cx="105196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104776</xdr:colOff>
      <xdr:row>0</xdr:row>
      <xdr:rowOff>161926</xdr:rowOff>
    </xdr:from>
    <xdr:to>
      <xdr:col>1</xdr:col>
      <xdr:colOff>923926</xdr:colOff>
      <xdr:row>0</xdr:row>
      <xdr:rowOff>981076</xdr:rowOff>
    </xdr:to>
    <xdr:pic>
      <xdr:nvPicPr>
        <xdr:cNvPr id="18" name="irc_mi" descr="http://www.handingchao.com/wp-content/uploads/2011/06/Toshiba-Satellite-L755-S5216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1" y="161926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47627</xdr:colOff>
      <xdr:row>0</xdr:row>
      <xdr:rowOff>57150</xdr:rowOff>
    </xdr:from>
    <xdr:to>
      <xdr:col>2</xdr:col>
      <xdr:colOff>1240733</xdr:colOff>
      <xdr:row>0</xdr:row>
      <xdr:rowOff>952500</xdr:rowOff>
    </xdr:to>
    <xdr:pic>
      <xdr:nvPicPr>
        <xdr:cNvPr id="11" name="Picture 10" descr="http://ssl-product-images.www8-hp.com/digmedialib/prodimg/lowres/c04097609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2" y="57150"/>
          <a:ext cx="1193106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0</xdr:row>
      <xdr:rowOff>38100</xdr:rowOff>
    </xdr:from>
    <xdr:to>
      <xdr:col>8</xdr:col>
      <xdr:colOff>1257300</xdr:colOff>
      <xdr:row>0</xdr:row>
      <xdr:rowOff>910145</xdr:rowOff>
    </xdr:to>
    <xdr:pic>
      <xdr:nvPicPr>
        <xdr:cNvPr id="12" name="Picture 11" descr="http://ssl-product-images.www8-hp.com/digmedialib/prodimg/lowres/c04392999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38100"/>
          <a:ext cx="1162050" cy="87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0</xdr:row>
      <xdr:rowOff>70863</xdr:rowOff>
    </xdr:from>
    <xdr:to>
      <xdr:col>5</xdr:col>
      <xdr:colOff>1155827</xdr:colOff>
      <xdr:row>0</xdr:row>
      <xdr:rowOff>895350</xdr:rowOff>
    </xdr:to>
    <xdr:pic>
      <xdr:nvPicPr>
        <xdr:cNvPr id="20" name="Picture 19" descr="http://ssl-product-images.www8-hp.com/digmedialib/prodimg/lowres/c04393218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0863"/>
          <a:ext cx="1098677" cy="824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200024</xdr:colOff>
      <xdr:row>0</xdr:row>
      <xdr:rowOff>266700</xdr:rowOff>
    </xdr:from>
    <xdr:to>
      <xdr:col>3</xdr:col>
      <xdr:colOff>914399</xdr:colOff>
      <xdr:row>0</xdr:row>
      <xdr:rowOff>802481</xdr:rowOff>
    </xdr:to>
    <xdr:pic>
      <xdr:nvPicPr>
        <xdr:cNvPr id="15" name="Picture 14" descr="HP ProBook 450 G1 (F2P37UT#ABA) Notebook Intel Core i3 4000M (2.4GHz) 4GB Memory 500GB HDD Intel HD Graphics 4600 15.6&quot; Windows 7 Professional 64-bit (with Win8 Pro License)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49" y="266700"/>
          <a:ext cx="714375" cy="53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ewegg.com/Product/Product.aspx?Item=34-257-666" TargetMode="External"/><Relationship Id="rId3" Type="http://schemas.openxmlformats.org/officeDocument/2006/relationships/hyperlink" Target="http://store.hp.com/webapp/wcs/stores/servlet/us/en/hp-envy-15z-e1u67av-1" TargetMode="External"/><Relationship Id="rId7" Type="http://schemas.openxmlformats.org/officeDocument/2006/relationships/hyperlink" Target="http://store.hp.com/webapp/wcs/stores/servlet/PDPStdView?urlRequestType=Base&amp;catalogId=10051&amp;categoryId=&amp;productId=541653&amp;urlLangId=-1&amp;langId=-1&amp;top_category=88337&amp;parent_category_rn=&amp;storeId=10151" TargetMode="External"/><Relationship Id="rId2" Type="http://schemas.openxmlformats.org/officeDocument/2006/relationships/hyperlink" Target="http://www.staples.com/Refurbished-HP-Pavilion-TouchSmart-15-n287cl-Laptop-156-1TB-8GB-Memory-AMD/product_1189286" TargetMode="External"/><Relationship Id="rId1" Type="http://schemas.openxmlformats.org/officeDocument/2006/relationships/hyperlink" Target="http://www.newegg.com/Product/Product.aspx?Item=N82E16834258152" TargetMode="External"/><Relationship Id="rId6" Type="http://schemas.openxmlformats.org/officeDocument/2006/relationships/hyperlink" Target="http://www.amazon.com/Lenovo-Thinkpad-20B20011US-15-6-Inch-Laptop/dp/B00FU83YWS/ref=cm_cr_pr_product_top" TargetMode="External"/><Relationship Id="rId5" Type="http://schemas.openxmlformats.org/officeDocument/2006/relationships/hyperlink" Target="http://store.hp.com/webapp/wcs/stores/servlet/PDPStdView?catalogId=10051&amp;jumpid=in_10151_10653_Home_PopularProducts_20141005_MarketingContent_68003&amp;productId=590651&amp;storeId=10151" TargetMode="External"/><Relationship Id="rId4" Type="http://schemas.openxmlformats.org/officeDocument/2006/relationships/hyperlink" Target="http://www.rakuten.com/prod/hp-250-g2-15-6-led-notebook-intel-pentium-2020m-2-40-ghz-black/258598480.html?listingId=353609799&amp;sclid=pla_google_SOCALDEAL&amp;adid=29963&amp;gclid=CLvKh8-zl8ECFcRAMgodZ2wABw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/>
  </sheetViews>
  <sheetFormatPr defaultRowHeight="15" x14ac:dyDescent="0.25"/>
  <cols>
    <col min="1" max="1" width="18.140625" style="3" bestFit="1" customWidth="1"/>
    <col min="2" max="2" width="15.42578125" style="3" customWidth="1"/>
    <col min="3" max="3" width="18.85546875" style="3" customWidth="1"/>
    <col min="4" max="4" width="17.42578125" style="3" customWidth="1"/>
    <col min="5" max="5" width="17.140625" style="3" customWidth="1"/>
    <col min="6" max="6" width="17.85546875" style="3" customWidth="1"/>
    <col min="7" max="7" width="18.7109375" style="3" customWidth="1"/>
    <col min="8" max="8" width="20" style="3" customWidth="1"/>
    <col min="9" max="9" width="19" style="3" customWidth="1"/>
    <col min="10" max="10" width="18.28515625" style="3" customWidth="1"/>
    <col min="11" max="11" width="13" style="3" customWidth="1"/>
    <col min="12" max="12" width="11.7109375" style="3" customWidth="1"/>
    <col min="13" max="16384" width="9.140625" style="3"/>
  </cols>
  <sheetData>
    <row r="1" spans="1:10" s="8" customFormat="1" ht="94.5" customHeight="1" x14ac:dyDescent="0.25">
      <c r="B1" s="9"/>
      <c r="C1" s="10" t="s">
        <v>31</v>
      </c>
      <c r="D1" s="62" t="s">
        <v>85</v>
      </c>
      <c r="E1" s="10" t="s">
        <v>30</v>
      </c>
      <c r="F1" s="11" t="s">
        <v>46</v>
      </c>
      <c r="G1" s="61" t="s">
        <v>21</v>
      </c>
      <c r="H1" s="10" t="s">
        <v>23</v>
      </c>
      <c r="I1" s="10" t="s">
        <v>39</v>
      </c>
      <c r="J1" s="12" t="s">
        <v>25</v>
      </c>
    </row>
    <row r="2" spans="1:10" s="1" customFormat="1" ht="45" x14ac:dyDescent="0.25">
      <c r="A2" s="2" t="s">
        <v>0</v>
      </c>
      <c r="B2" s="1" t="s">
        <v>38</v>
      </c>
      <c r="C2" s="1" t="s">
        <v>12</v>
      </c>
      <c r="D2" s="1" t="s">
        <v>83</v>
      </c>
      <c r="E2" s="1" t="s">
        <v>29</v>
      </c>
      <c r="F2" s="1" t="s">
        <v>45</v>
      </c>
      <c r="G2" s="1" t="s">
        <v>19</v>
      </c>
      <c r="H2" s="1" t="s">
        <v>22</v>
      </c>
      <c r="I2" s="1" t="s">
        <v>37</v>
      </c>
      <c r="J2" s="1" t="s">
        <v>19</v>
      </c>
    </row>
    <row r="3" spans="1:10" s="5" customFormat="1" x14ac:dyDescent="0.25">
      <c r="A3" s="13" t="s">
        <v>9</v>
      </c>
      <c r="B3" s="20" t="s">
        <v>8</v>
      </c>
      <c r="C3" s="20" t="s">
        <v>33</v>
      </c>
      <c r="D3" s="20" t="s">
        <v>8</v>
      </c>
      <c r="E3" s="20" t="s">
        <v>35</v>
      </c>
      <c r="F3" s="20" t="s">
        <v>48</v>
      </c>
      <c r="G3" s="20" t="s">
        <v>8</v>
      </c>
      <c r="H3" s="20" t="s">
        <v>36</v>
      </c>
      <c r="I3" s="21" t="s">
        <v>8</v>
      </c>
      <c r="J3" s="20" t="s">
        <v>8</v>
      </c>
    </row>
    <row r="4" spans="1:10" s="5" customFormat="1" x14ac:dyDescent="0.25">
      <c r="A4" s="13" t="s">
        <v>1</v>
      </c>
      <c r="B4" s="22" t="s">
        <v>7</v>
      </c>
      <c r="C4" s="22" t="s">
        <v>13</v>
      </c>
      <c r="D4" s="26" t="s">
        <v>80</v>
      </c>
      <c r="E4" s="22" t="s">
        <v>34</v>
      </c>
      <c r="F4" s="22" t="s">
        <v>47</v>
      </c>
      <c r="G4" s="22" t="s">
        <v>17</v>
      </c>
      <c r="H4" s="22" t="s">
        <v>42</v>
      </c>
      <c r="I4" s="22" t="s">
        <v>43</v>
      </c>
      <c r="J4" s="22" t="s">
        <v>20</v>
      </c>
    </row>
    <row r="5" spans="1:10" s="15" customFormat="1" x14ac:dyDescent="0.25">
      <c r="A5" s="14" t="s">
        <v>3</v>
      </c>
      <c r="B5" s="23">
        <v>2</v>
      </c>
      <c r="C5" s="23">
        <v>2.1</v>
      </c>
      <c r="D5" s="23">
        <v>2.4</v>
      </c>
      <c r="E5" s="23">
        <v>2.1</v>
      </c>
      <c r="F5" s="23">
        <v>2</v>
      </c>
      <c r="G5" s="23">
        <v>2.4</v>
      </c>
      <c r="H5" s="23">
        <v>2.9</v>
      </c>
      <c r="I5" s="23">
        <v>1.7</v>
      </c>
      <c r="J5" s="23">
        <v>2.4</v>
      </c>
    </row>
    <row r="6" spans="1:10" x14ac:dyDescent="0.25">
      <c r="A6" s="4" t="s">
        <v>18</v>
      </c>
      <c r="B6" s="24">
        <v>2</v>
      </c>
      <c r="C6" s="24">
        <v>4</v>
      </c>
      <c r="D6" s="24">
        <v>3</v>
      </c>
      <c r="E6" s="24">
        <v>4</v>
      </c>
      <c r="F6" s="24">
        <v>2</v>
      </c>
      <c r="G6" s="24">
        <v>3</v>
      </c>
      <c r="H6" s="24">
        <v>1</v>
      </c>
      <c r="I6" s="24">
        <v>3</v>
      </c>
      <c r="J6" s="24">
        <v>2</v>
      </c>
    </row>
    <row r="7" spans="1:10" x14ac:dyDescent="0.25">
      <c r="A7" s="4" t="s">
        <v>2</v>
      </c>
      <c r="B7" s="24">
        <v>2</v>
      </c>
      <c r="C7" s="24">
        <v>4</v>
      </c>
      <c r="D7" s="24">
        <v>2</v>
      </c>
      <c r="E7" s="24">
        <v>4</v>
      </c>
      <c r="F7" s="24">
        <v>4</v>
      </c>
      <c r="G7" s="24">
        <v>2</v>
      </c>
      <c r="H7" s="24">
        <v>2</v>
      </c>
      <c r="I7" s="24">
        <v>2</v>
      </c>
      <c r="J7" s="24">
        <v>2</v>
      </c>
    </row>
    <row r="8" spans="1:10" x14ac:dyDescent="0.25">
      <c r="A8" s="4" t="s">
        <v>10</v>
      </c>
      <c r="B8" s="24">
        <v>2</v>
      </c>
      <c r="C8" s="24">
        <v>4</v>
      </c>
      <c r="D8" s="24">
        <v>4</v>
      </c>
      <c r="E8" s="24">
        <v>4</v>
      </c>
      <c r="F8" s="24">
        <v>4</v>
      </c>
      <c r="G8" s="24">
        <v>4</v>
      </c>
      <c r="H8" s="24">
        <v>2</v>
      </c>
      <c r="I8" s="24">
        <v>4</v>
      </c>
      <c r="J8" s="24">
        <v>2</v>
      </c>
    </row>
    <row r="9" spans="1:10" x14ac:dyDescent="0.25">
      <c r="A9" s="4" t="s">
        <v>66</v>
      </c>
      <c r="B9" s="35">
        <v>1768</v>
      </c>
      <c r="C9" s="35">
        <v>2971</v>
      </c>
      <c r="D9" s="24">
        <v>3314</v>
      </c>
      <c r="E9" s="35">
        <v>2817</v>
      </c>
      <c r="F9" s="35">
        <v>2500</v>
      </c>
      <c r="G9" s="35">
        <v>3064</v>
      </c>
      <c r="H9" s="35">
        <v>1962</v>
      </c>
      <c r="I9" s="35">
        <v>2496</v>
      </c>
      <c r="J9" s="35">
        <v>2318</v>
      </c>
    </row>
    <row r="10" spans="1:10" s="7" customFormat="1" x14ac:dyDescent="0.25">
      <c r="A10" s="6"/>
      <c r="B10" s="25"/>
      <c r="C10" s="25"/>
      <c r="D10" s="25"/>
      <c r="E10" s="25"/>
      <c r="F10" s="25"/>
      <c r="G10" s="25"/>
      <c r="H10" s="25"/>
      <c r="I10" s="25"/>
      <c r="J10" s="25"/>
    </row>
    <row r="11" spans="1:10" ht="34.5" customHeight="1" x14ac:dyDescent="0.25">
      <c r="A11" s="4" t="s">
        <v>41</v>
      </c>
      <c r="B11" s="22" t="s">
        <v>88</v>
      </c>
      <c r="C11" s="22" t="s">
        <v>92</v>
      </c>
      <c r="D11" s="24" t="s">
        <v>81</v>
      </c>
      <c r="E11" s="22" t="s">
        <v>91</v>
      </c>
      <c r="F11" s="22" t="s">
        <v>90</v>
      </c>
      <c r="G11" s="22" t="s">
        <v>89</v>
      </c>
      <c r="H11" s="22" t="s">
        <v>86</v>
      </c>
      <c r="I11" s="22" t="s">
        <v>87</v>
      </c>
      <c r="J11" s="22" t="s">
        <v>88</v>
      </c>
    </row>
    <row r="12" spans="1:10" s="5" customFormat="1" ht="16.5" customHeight="1" x14ac:dyDescent="0.25">
      <c r="A12" s="13" t="s">
        <v>52</v>
      </c>
      <c r="B12" s="22" t="s">
        <v>50</v>
      </c>
      <c r="C12" s="22" t="s">
        <v>51</v>
      </c>
      <c r="D12" s="26" t="s">
        <v>82</v>
      </c>
      <c r="E12" s="22">
        <v>600</v>
      </c>
      <c r="F12" s="22">
        <v>800</v>
      </c>
      <c r="G12" s="22" t="s">
        <v>54</v>
      </c>
      <c r="H12" s="22" t="s">
        <v>55</v>
      </c>
      <c r="I12" s="22" t="s">
        <v>60</v>
      </c>
      <c r="J12" s="22" t="s">
        <v>50</v>
      </c>
    </row>
    <row r="13" spans="1:10" s="5" customFormat="1" ht="16.5" customHeight="1" x14ac:dyDescent="0.25">
      <c r="A13" s="13" t="s">
        <v>63</v>
      </c>
      <c r="B13" s="26">
        <v>32</v>
      </c>
      <c r="C13" s="26">
        <v>28</v>
      </c>
      <c r="D13" s="26">
        <v>22</v>
      </c>
      <c r="E13" s="22">
        <v>28</v>
      </c>
      <c r="F13" s="22">
        <v>28</v>
      </c>
      <c r="G13" s="22">
        <v>22</v>
      </c>
      <c r="H13" s="22">
        <v>32</v>
      </c>
      <c r="I13" s="22">
        <v>22</v>
      </c>
      <c r="J13" s="22">
        <v>32</v>
      </c>
    </row>
    <row r="14" spans="1:10" s="5" customFormat="1" ht="16.5" customHeight="1" x14ac:dyDescent="0.25">
      <c r="A14" s="13" t="s">
        <v>58</v>
      </c>
      <c r="B14" s="22" t="s">
        <v>49</v>
      </c>
      <c r="C14" s="22" t="s">
        <v>56</v>
      </c>
      <c r="D14" s="26" t="s">
        <v>59</v>
      </c>
      <c r="E14" s="22" t="s">
        <v>56</v>
      </c>
      <c r="F14" s="22" t="s">
        <v>61</v>
      </c>
      <c r="G14" s="22" t="s">
        <v>53</v>
      </c>
      <c r="H14" s="22" t="s">
        <v>57</v>
      </c>
      <c r="I14" s="22" t="s">
        <v>59</v>
      </c>
      <c r="J14" s="22" t="s">
        <v>53</v>
      </c>
    </row>
    <row r="15" spans="1:10" s="5" customFormat="1" ht="16.5" customHeight="1" x14ac:dyDescent="0.25">
      <c r="A15" s="13" t="s">
        <v>62</v>
      </c>
      <c r="B15" s="22">
        <v>6</v>
      </c>
      <c r="C15" s="22">
        <v>384</v>
      </c>
      <c r="D15" s="26">
        <v>20</v>
      </c>
      <c r="E15" s="22">
        <v>128</v>
      </c>
      <c r="F15" s="22">
        <v>128</v>
      </c>
      <c r="G15" s="22">
        <v>16</v>
      </c>
      <c r="H15" s="22">
        <v>192</v>
      </c>
      <c r="I15" s="22">
        <v>20</v>
      </c>
      <c r="J15" s="22">
        <v>6</v>
      </c>
    </row>
    <row r="16" spans="1:10" x14ac:dyDescent="0.25">
      <c r="A16" s="4" t="s">
        <v>40</v>
      </c>
      <c r="B16" s="27">
        <v>40678</v>
      </c>
      <c r="C16" s="27">
        <v>41345</v>
      </c>
      <c r="D16" s="28">
        <v>41280</v>
      </c>
      <c r="E16" s="27">
        <v>41417</v>
      </c>
      <c r="F16" s="28">
        <v>41791</v>
      </c>
      <c r="G16" s="27">
        <v>41153</v>
      </c>
      <c r="H16" s="27">
        <v>41345</v>
      </c>
      <c r="I16" s="27">
        <v>41518</v>
      </c>
      <c r="J16" s="27">
        <v>41183</v>
      </c>
    </row>
    <row r="17" spans="1:10" s="33" customFormat="1" x14ac:dyDescent="0.25">
      <c r="A17" s="34" t="s">
        <v>65</v>
      </c>
      <c r="B17" s="36">
        <v>254</v>
      </c>
      <c r="C17" s="36">
        <v>410</v>
      </c>
      <c r="D17" s="32">
        <v>525</v>
      </c>
      <c r="E17" s="36">
        <v>196</v>
      </c>
      <c r="F17" s="37">
        <v>233</v>
      </c>
      <c r="G17" s="36">
        <v>315</v>
      </c>
      <c r="H17" s="36">
        <v>211</v>
      </c>
      <c r="I17" s="36">
        <v>230</v>
      </c>
      <c r="J17" s="36">
        <v>254</v>
      </c>
    </row>
    <row r="18" spans="1:10" s="7" customForma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</row>
    <row r="19" spans="1:10" x14ac:dyDescent="0.25">
      <c r="A19" s="4" t="s">
        <v>4</v>
      </c>
      <c r="B19" s="24">
        <v>4</v>
      </c>
      <c r="C19" s="24">
        <v>6</v>
      </c>
      <c r="D19" s="24">
        <v>4</v>
      </c>
      <c r="E19" s="24">
        <v>8</v>
      </c>
      <c r="F19" s="24">
        <v>8</v>
      </c>
      <c r="G19" s="24">
        <v>4</v>
      </c>
      <c r="H19" s="24">
        <v>4</v>
      </c>
      <c r="I19" s="24">
        <v>4</v>
      </c>
      <c r="J19" s="24">
        <v>2</v>
      </c>
    </row>
    <row r="20" spans="1:10" x14ac:dyDescent="0.25">
      <c r="A20" s="4" t="s">
        <v>5</v>
      </c>
      <c r="B20" s="24">
        <v>320</v>
      </c>
      <c r="C20" s="24">
        <v>750</v>
      </c>
      <c r="D20" s="24">
        <v>500</v>
      </c>
      <c r="E20" s="24">
        <v>1000</v>
      </c>
      <c r="F20" s="24">
        <v>750</v>
      </c>
      <c r="G20" s="24">
        <v>500</v>
      </c>
      <c r="H20" s="24">
        <v>320</v>
      </c>
      <c r="I20" s="24">
        <v>500</v>
      </c>
      <c r="J20" s="24">
        <v>320</v>
      </c>
    </row>
    <row r="21" spans="1:10" s="7" customFormat="1" x14ac:dyDescent="0.25">
      <c r="A21" s="6"/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5">
      <c r="A22" s="4" t="s">
        <v>14</v>
      </c>
      <c r="B22" s="24">
        <v>15.6</v>
      </c>
      <c r="C22" s="24">
        <v>15.6</v>
      </c>
      <c r="D22" s="24">
        <v>15.6</v>
      </c>
      <c r="E22" s="24">
        <v>15.6</v>
      </c>
      <c r="F22" s="24">
        <v>15.6</v>
      </c>
      <c r="G22" s="24">
        <v>15.6</v>
      </c>
      <c r="H22" s="29">
        <v>15.6</v>
      </c>
      <c r="I22" s="24">
        <v>17.3</v>
      </c>
      <c r="J22" s="24">
        <v>15.6</v>
      </c>
    </row>
    <row r="23" spans="1:10" s="7" customFormat="1" x14ac:dyDescent="0.25">
      <c r="A23" s="6"/>
      <c r="B23" s="25"/>
      <c r="C23" s="25"/>
      <c r="D23" s="25"/>
      <c r="E23" s="25"/>
      <c r="F23" s="25"/>
      <c r="G23" s="25"/>
      <c r="H23" s="25"/>
      <c r="I23" s="25"/>
      <c r="J23" s="25"/>
    </row>
    <row r="24" spans="1:10" s="17" customFormat="1" x14ac:dyDescent="0.25">
      <c r="A24" s="16" t="s">
        <v>15</v>
      </c>
      <c r="B24" s="30" t="s">
        <v>16</v>
      </c>
      <c r="C24" s="30" t="s">
        <v>27</v>
      </c>
      <c r="D24" s="30" t="s">
        <v>84</v>
      </c>
      <c r="E24" s="30" t="s">
        <v>27</v>
      </c>
      <c r="F24" s="30" t="s">
        <v>26</v>
      </c>
      <c r="G24" s="30" t="s">
        <v>79</v>
      </c>
      <c r="H24" s="30" t="s">
        <v>24</v>
      </c>
      <c r="I24" s="30" t="s">
        <v>16</v>
      </c>
      <c r="J24" s="30" t="s">
        <v>16</v>
      </c>
    </row>
    <row r="25" spans="1:10" x14ac:dyDescent="0.25">
      <c r="A25" s="4" t="s">
        <v>6</v>
      </c>
      <c r="B25" s="24">
        <v>5.7</v>
      </c>
      <c r="C25" s="24">
        <v>4.8600000000000003</v>
      </c>
      <c r="D25" s="24">
        <v>4.9800000000000004</v>
      </c>
      <c r="E25" s="24">
        <v>5.6</v>
      </c>
      <c r="F25" s="24">
        <v>4.83</v>
      </c>
      <c r="G25" s="24">
        <v>5.51</v>
      </c>
      <c r="H25" s="24">
        <v>5.2</v>
      </c>
      <c r="I25" s="24">
        <v>6.39</v>
      </c>
      <c r="J25" s="24">
        <v>5.51</v>
      </c>
    </row>
    <row r="26" spans="1:10" s="7" customFormat="1" x14ac:dyDescent="0.25">
      <c r="A26" s="6"/>
      <c r="B26" s="25"/>
      <c r="C26" s="25"/>
      <c r="D26" s="25"/>
      <c r="E26" s="25"/>
      <c r="F26" s="25"/>
      <c r="G26" s="25"/>
      <c r="H26" s="25"/>
      <c r="I26" s="25"/>
      <c r="J26" s="25"/>
    </row>
    <row r="27" spans="1:10" s="19" customFormat="1" x14ac:dyDescent="0.25">
      <c r="A27" s="18" t="s">
        <v>11</v>
      </c>
      <c r="B27" s="31">
        <v>399.91</v>
      </c>
      <c r="C27" s="31">
        <v>559.99</v>
      </c>
      <c r="D27" s="31">
        <v>539.99</v>
      </c>
      <c r="E27" s="31">
        <v>469.99</v>
      </c>
      <c r="F27" s="31">
        <v>484.99</v>
      </c>
      <c r="G27" s="31">
        <v>429.99</v>
      </c>
      <c r="H27" s="31">
        <v>379.99</v>
      </c>
      <c r="I27" s="31">
        <v>515.99</v>
      </c>
      <c r="J27" s="31">
        <v>349.99</v>
      </c>
    </row>
    <row r="29" spans="1:10" x14ac:dyDescent="0.25">
      <c r="A29" s="39" t="s">
        <v>70</v>
      </c>
      <c r="C29" s="3" t="s">
        <v>44</v>
      </c>
      <c r="E29" s="4" t="s">
        <v>28</v>
      </c>
    </row>
    <row r="30" spans="1:10" x14ac:dyDescent="0.25">
      <c r="A30" s="39"/>
      <c r="C30" s="3" t="s">
        <v>32</v>
      </c>
    </row>
    <row r="31" spans="1:10" x14ac:dyDescent="0.25">
      <c r="A31" s="13"/>
      <c r="C31" s="3" t="s">
        <v>64</v>
      </c>
    </row>
    <row r="32" spans="1:10" ht="15.75" thickBot="1" x14ac:dyDescent="0.3"/>
    <row r="33" spans="1:12" ht="15.75" thickBot="1" x14ac:dyDescent="0.3">
      <c r="A33" s="4" t="s">
        <v>78</v>
      </c>
      <c r="B33" s="63" t="s">
        <v>72</v>
      </c>
      <c r="C33" s="64" t="s">
        <v>71</v>
      </c>
    </row>
    <row r="34" spans="1:12" ht="15.75" thickBot="1" x14ac:dyDescent="0.3">
      <c r="B34" s="40" t="s">
        <v>77</v>
      </c>
      <c r="C34" s="41"/>
      <c r="D34" s="41"/>
      <c r="E34" s="41"/>
      <c r="F34" s="41"/>
      <c r="G34" s="41"/>
      <c r="H34" s="41"/>
      <c r="I34" s="41"/>
      <c r="J34" s="42"/>
      <c r="L34" s="65" t="s">
        <v>93</v>
      </c>
    </row>
    <row r="35" spans="1:12" x14ac:dyDescent="0.25">
      <c r="A35" s="3" t="s">
        <v>67</v>
      </c>
      <c r="B35" s="52">
        <f>(B27/B9)</f>
        <v>0.22619343891402716</v>
      </c>
      <c r="C35" s="53">
        <f t="shared" ref="C35:J35" si="0">(C27/C9)</f>
        <v>0.18848535846516326</v>
      </c>
      <c r="D35" s="53">
        <f t="shared" si="0"/>
        <v>0.16294206397103198</v>
      </c>
      <c r="E35" s="53">
        <f t="shared" si="0"/>
        <v>0.16684061057862976</v>
      </c>
      <c r="F35" s="53">
        <f t="shared" si="0"/>
        <v>0.193996</v>
      </c>
      <c r="G35" s="53">
        <f t="shared" si="0"/>
        <v>0.14033616187989556</v>
      </c>
      <c r="H35" s="53">
        <f t="shared" si="0"/>
        <v>0.19367482161060143</v>
      </c>
      <c r="I35" s="53">
        <f t="shared" si="0"/>
        <v>0.20672676282051283</v>
      </c>
      <c r="J35" s="54">
        <f t="shared" si="0"/>
        <v>0.15098792062122521</v>
      </c>
      <c r="L35" s="38">
        <f>AVERAGE(B35:J35)</f>
        <v>0.18113145987345414</v>
      </c>
    </row>
    <row r="36" spans="1:12" x14ac:dyDescent="0.25">
      <c r="A36" s="3" t="s">
        <v>68</v>
      </c>
      <c r="B36" s="55">
        <f>(B27/B17)</f>
        <v>1.574448818897638</v>
      </c>
      <c r="C36" s="56">
        <f t="shared" ref="C36:J36" si="1">(C27/C17)</f>
        <v>1.3658292682926829</v>
      </c>
      <c r="D36" s="56">
        <f t="shared" si="1"/>
        <v>1.0285523809523809</v>
      </c>
      <c r="E36" s="56">
        <f t="shared" si="1"/>
        <v>2.3979081632653063</v>
      </c>
      <c r="F36" s="56">
        <f t="shared" si="1"/>
        <v>2.0815021459227467</v>
      </c>
      <c r="G36" s="56">
        <f t="shared" si="1"/>
        <v>1.3650476190476191</v>
      </c>
      <c r="H36" s="56">
        <f t="shared" si="1"/>
        <v>1.8009004739336494</v>
      </c>
      <c r="I36" s="56">
        <f t="shared" si="1"/>
        <v>2.2434347826086958</v>
      </c>
      <c r="J36" s="57">
        <f t="shared" si="1"/>
        <v>1.3779133858267716</v>
      </c>
      <c r="L36" s="38">
        <f t="shared" ref="L36:L38" si="2">AVERAGE(B36:J36)</f>
        <v>1.6928374487497211</v>
      </c>
    </row>
    <row r="37" spans="1:12" x14ac:dyDescent="0.25">
      <c r="A37" s="3" t="s">
        <v>69</v>
      </c>
      <c r="B37" s="55">
        <f>(B27/B19)</f>
        <v>99.977500000000006</v>
      </c>
      <c r="C37" s="56">
        <f t="shared" ref="C37:J37" si="3">(C27/C19)</f>
        <v>93.331666666666663</v>
      </c>
      <c r="D37" s="56">
        <f t="shared" si="3"/>
        <v>134.9975</v>
      </c>
      <c r="E37" s="56">
        <f t="shared" si="3"/>
        <v>58.748750000000001</v>
      </c>
      <c r="F37" s="56">
        <f t="shared" si="3"/>
        <v>60.623750000000001</v>
      </c>
      <c r="G37" s="56">
        <f t="shared" si="3"/>
        <v>107.4975</v>
      </c>
      <c r="H37" s="56">
        <f t="shared" si="3"/>
        <v>94.997500000000002</v>
      </c>
      <c r="I37" s="56">
        <f t="shared" si="3"/>
        <v>128.9975</v>
      </c>
      <c r="J37" s="57">
        <f t="shared" si="3"/>
        <v>174.995</v>
      </c>
      <c r="L37" s="38">
        <f t="shared" si="2"/>
        <v>106.01851851851852</v>
      </c>
    </row>
    <row r="38" spans="1:12" ht="15.75" thickBot="1" x14ac:dyDescent="0.3">
      <c r="A38" s="3" t="s">
        <v>73</v>
      </c>
      <c r="B38" s="58">
        <f>(B27*B25)</f>
        <v>2279.4870000000001</v>
      </c>
      <c r="C38" s="59">
        <f t="shared" ref="C38:J38" si="4">(C27*C25)</f>
        <v>2721.5514000000003</v>
      </c>
      <c r="D38" s="59">
        <f t="shared" si="4"/>
        <v>2689.1502000000005</v>
      </c>
      <c r="E38" s="59">
        <f t="shared" si="4"/>
        <v>2631.944</v>
      </c>
      <c r="F38" s="59">
        <f t="shared" si="4"/>
        <v>2342.5017000000003</v>
      </c>
      <c r="G38" s="59">
        <f t="shared" si="4"/>
        <v>2369.2449000000001</v>
      </c>
      <c r="H38" s="59">
        <f t="shared" si="4"/>
        <v>1975.9480000000001</v>
      </c>
      <c r="I38" s="59">
        <f t="shared" si="4"/>
        <v>3297.1760999999997</v>
      </c>
      <c r="J38" s="60">
        <f t="shared" si="4"/>
        <v>1928.4449</v>
      </c>
      <c r="L38" s="38">
        <f t="shared" si="2"/>
        <v>2470.6053555555554</v>
      </c>
    </row>
    <row r="39" spans="1:12" ht="15.75" thickBot="1" x14ac:dyDescent="0.3">
      <c r="B39" s="38"/>
      <c r="C39" s="38"/>
      <c r="D39" s="38"/>
      <c r="E39" s="38"/>
      <c r="F39" s="38"/>
      <c r="G39" s="38"/>
      <c r="H39" s="38"/>
      <c r="I39" s="38"/>
      <c r="K39" s="38"/>
    </row>
    <row r="40" spans="1:12" ht="15.75" thickBot="1" x14ac:dyDescent="0.3">
      <c r="B40" s="40" t="s">
        <v>76</v>
      </c>
      <c r="C40" s="41"/>
      <c r="D40" s="41"/>
      <c r="E40" s="41"/>
      <c r="F40" s="41"/>
      <c r="G40" s="41"/>
      <c r="H40" s="41"/>
      <c r="I40" s="41"/>
      <c r="J40" s="42"/>
    </row>
    <row r="41" spans="1:12" x14ac:dyDescent="0.25">
      <c r="A41" s="3" t="s">
        <v>1</v>
      </c>
      <c r="B41" s="43">
        <f>($L35-B35)/$L35</f>
        <v>-0.24878052146245144</v>
      </c>
      <c r="C41" s="44">
        <f t="shared" ref="C41:J41" si="5">($L35-C35)/$L35</f>
        <v>-4.0599786458116432E-2</v>
      </c>
      <c r="D41" s="44">
        <f t="shared" si="5"/>
        <v>0.10042096450351595</v>
      </c>
      <c r="E41" s="44">
        <f t="shared" si="5"/>
        <v>7.8897665291322416E-2</v>
      </c>
      <c r="F41" s="44">
        <f t="shared" si="5"/>
        <v>-7.1023223329252469E-2</v>
      </c>
      <c r="G41" s="44">
        <f t="shared" si="5"/>
        <v>0.22522480645857901</v>
      </c>
      <c r="H41" s="44">
        <f t="shared" si="5"/>
        <v>-6.9250044944763306E-2</v>
      </c>
      <c r="I41" s="44">
        <f t="shared" si="5"/>
        <v>-0.14130788193801685</v>
      </c>
      <c r="J41" s="45">
        <f t="shared" si="5"/>
        <v>0.16641802187918345</v>
      </c>
      <c r="L41" s="38">
        <f>SUM(B41:J41)</f>
        <v>2.7755575615628914E-16</v>
      </c>
    </row>
    <row r="42" spans="1:12" x14ac:dyDescent="0.25">
      <c r="A42" s="3" t="s">
        <v>41</v>
      </c>
      <c r="B42" s="46">
        <f>($L36-B36)/$L36</f>
        <v>6.9935025326573072E-2</v>
      </c>
      <c r="C42" s="47">
        <f t="shared" ref="C42:J42" si="6">($L36-C36)/$L36</f>
        <v>0.19317163659071732</v>
      </c>
      <c r="D42" s="47">
        <f t="shared" si="6"/>
        <v>0.39240924655108572</v>
      </c>
      <c r="E42" s="47">
        <f t="shared" si="6"/>
        <v>-0.41650231393234438</v>
      </c>
      <c r="F42" s="47">
        <f t="shared" si="6"/>
        <v>-0.22959363136731276</v>
      </c>
      <c r="G42" s="47">
        <f t="shared" si="6"/>
        <v>0.19363337569368977</v>
      </c>
      <c r="H42" s="47">
        <f t="shared" si="6"/>
        <v>-6.3835441060061851E-2</v>
      </c>
      <c r="I42" s="47">
        <f t="shared" si="6"/>
        <v>-0.32525115407012606</v>
      </c>
      <c r="J42" s="48">
        <f t="shared" si="6"/>
        <v>0.18603325626777867</v>
      </c>
      <c r="L42" s="38">
        <f>SUM(B42:J42)</f>
        <v>-4.4408920985006262E-16</v>
      </c>
    </row>
    <row r="43" spans="1:12" x14ac:dyDescent="0.25">
      <c r="A43" s="3" t="s">
        <v>74</v>
      </c>
      <c r="B43" s="46">
        <f>($L37-B37)/$L37</f>
        <v>5.6980786026200818E-2</v>
      </c>
      <c r="C43" s="47">
        <f t="shared" ref="C43:J43" si="7">($L37-C37)/$L37</f>
        <v>0.11966637554585156</v>
      </c>
      <c r="D43" s="47">
        <f t="shared" si="7"/>
        <v>-0.27333886462882095</v>
      </c>
      <c r="E43" s="47">
        <f t="shared" si="7"/>
        <v>0.44586331877729257</v>
      </c>
      <c r="F43" s="47">
        <f t="shared" si="7"/>
        <v>0.42817772925764191</v>
      </c>
      <c r="G43" s="47">
        <f t="shared" si="7"/>
        <v>-1.3950218340611369E-2</v>
      </c>
      <c r="H43" s="47">
        <f t="shared" si="7"/>
        <v>0.10395371179039299</v>
      </c>
      <c r="I43" s="47">
        <f t="shared" si="7"/>
        <v>-0.21674497816593888</v>
      </c>
      <c r="J43" s="48">
        <f t="shared" si="7"/>
        <v>-0.65060786026200879</v>
      </c>
      <c r="L43" s="38">
        <f>SUM(B43:J43)</f>
        <v>0</v>
      </c>
    </row>
    <row r="44" spans="1:12" ht="15.75" thickBot="1" x14ac:dyDescent="0.3">
      <c r="A44" s="3" t="s">
        <v>75</v>
      </c>
      <c r="B44" s="49">
        <f>($L38-B38)/$L38</f>
        <v>7.7356893575007774E-2</v>
      </c>
      <c r="C44" s="50">
        <f t="shared" ref="C44:J44" si="8">($L38-C38)/$L38</f>
        <v>-0.10157269508064172</v>
      </c>
      <c r="D44" s="50">
        <f t="shared" si="8"/>
        <v>-8.8458014531949292E-2</v>
      </c>
      <c r="E44" s="50">
        <f t="shared" si="8"/>
        <v>-6.5303284509461823E-2</v>
      </c>
      <c r="F44" s="50">
        <f t="shared" si="8"/>
        <v>5.185112032056978E-2</v>
      </c>
      <c r="G44" s="50">
        <f t="shared" si="8"/>
        <v>4.1026566759288334E-2</v>
      </c>
      <c r="H44" s="50">
        <f t="shared" si="8"/>
        <v>0.20021706600904038</v>
      </c>
      <c r="I44" s="50">
        <f t="shared" si="8"/>
        <v>-0.334562030550839</v>
      </c>
      <c r="J44" s="51">
        <f t="shared" si="8"/>
        <v>0.21944437800898475</v>
      </c>
      <c r="L44" s="38">
        <f>SUM(B44:J44)</f>
        <v>-8.3266726846886741E-16</v>
      </c>
    </row>
  </sheetData>
  <mergeCells count="3">
    <mergeCell ref="A29:A30"/>
    <mergeCell ref="B34:J34"/>
    <mergeCell ref="B40:J40"/>
  </mergeCells>
  <conditionalFormatting sqref="B39:I39 B38:J38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C9 E9:J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:C17 E17:J1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J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:J3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:J36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:J3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:J4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2:J44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2:J42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3:J43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4:J44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G1" r:id="rId1"/>
    <hyperlink ref="E1" r:id="rId2" display="http://www.staples.com/Refurbished-HP-Pavilion-TouchSmart-15-n287cl-Laptop-156-1TB-8GB-Memory-AMD/product_1189286"/>
    <hyperlink ref="C1" r:id="rId3"/>
    <hyperlink ref="J1" r:id="rId4"/>
    <hyperlink ref="I1" r:id="rId5"/>
    <hyperlink ref="H1" r:id="rId6"/>
    <hyperlink ref="F1" r:id="rId7"/>
    <hyperlink ref="D1" r:id="rId8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</dc:creator>
  <cp:lastModifiedBy>Brandon</cp:lastModifiedBy>
  <dcterms:created xsi:type="dcterms:W3CDTF">2014-10-04T16:16:38Z</dcterms:created>
  <dcterms:modified xsi:type="dcterms:W3CDTF">2014-10-09T02:57:17Z</dcterms:modified>
</cp:coreProperties>
</file>